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" i="1"/>
  <c r="D6" s="1"/>
  <c r="D7" s="1"/>
  <c r="C5"/>
  <c r="C6" s="1"/>
  <c r="C7" s="1"/>
  <c r="C16" l="1"/>
  <c r="C15"/>
  <c r="D16"/>
  <c r="D15"/>
  <c r="C17" l="1"/>
  <c r="C23" s="1"/>
  <c r="D17"/>
  <c r="C22" l="1"/>
  <c r="D22"/>
  <c r="D23"/>
</calcChain>
</file>

<file path=xl/sharedStrings.xml><?xml version="1.0" encoding="utf-8"?>
<sst xmlns="http://schemas.openxmlformats.org/spreadsheetml/2006/main" count="40" uniqueCount="35">
  <si>
    <t>kW</t>
  </si>
  <si>
    <t>kWh</t>
  </si>
  <si>
    <t>Av. Energy Generation per day</t>
  </si>
  <si>
    <t>Energy Generated Per Year</t>
  </si>
  <si>
    <t>c/kWh</t>
  </si>
  <si>
    <t>Cost Savings</t>
  </si>
  <si>
    <t>Grid Electricity not purchased</t>
  </si>
  <si>
    <t>Feed In Tariff Recieved</t>
  </si>
  <si>
    <t>Total Cost Savings</t>
  </si>
  <si>
    <t>Cost of System</t>
  </si>
  <si>
    <t>Years</t>
  </si>
  <si>
    <t>No. of Years to Pay back</t>
  </si>
  <si>
    <t>Percentage Return</t>
  </si>
  <si>
    <t>per year</t>
  </si>
  <si>
    <t>https://www.yourhome.gov.au/energy/photovoltaic-systems</t>
  </si>
  <si>
    <t>Efficiency Adjustment</t>
  </si>
  <si>
    <t>kWh per kW of panel</t>
  </si>
  <si>
    <t>Indicative Figures Only</t>
  </si>
  <si>
    <t>This needs to be determined from consumption patterns</t>
  </si>
  <si>
    <t xml:space="preserve">Average full solar hours per day </t>
  </si>
  <si>
    <t>Indicative Payback Calculation</t>
  </si>
  <si>
    <t>Estimated Proportion consumed on site</t>
  </si>
  <si>
    <t>PV generated electricity consumed on site.</t>
  </si>
  <si>
    <t>Notes</t>
  </si>
  <si>
    <t>You will know from your electricity bill if the price structure is different to this. Consult your supplier</t>
  </si>
  <si>
    <t>Feed In Tariff  - Typical Victorian</t>
  </si>
  <si>
    <t>Remember this is a tax free return</t>
  </si>
  <si>
    <t>kWh/ kW of panel/day</t>
  </si>
  <si>
    <t>Cost Grid Electricity - Typical Vic</t>
  </si>
  <si>
    <t>Cheaper prices are available</t>
  </si>
  <si>
    <t>Av. Energy Generation per day for system</t>
  </si>
  <si>
    <t>Estimate For System</t>
  </si>
  <si>
    <t xml:space="preserve">Assume Eligible for Vic Govt rebate of $1400. Cost of system (after STC rebate) - $5590 (SMA Inverter). Cost after Vic rebate = $4190. (Cheaper if using Goodwe Inverter). </t>
  </si>
  <si>
    <t>Nominal System Size</t>
  </si>
  <si>
    <t>This is to allow for imperfect alignment and installation and panel efficiency loss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</si>
</sst>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164" formatCode="&quot;$&quot;#,##0.00"/>
    <numFmt numFmtId="165" formatCode="0.0"/>
    <numFmt numFmtId="166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6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9" fontId="0" fillId="0" borderId="6" xfId="1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9" fontId="0" fillId="0" borderId="4" xfId="1" applyFont="1" applyBorder="1"/>
    <xf numFmtId="0" fontId="4" fillId="0" borderId="0" xfId="0" applyFont="1"/>
    <xf numFmtId="164" fontId="0" fillId="0" borderId="0" xfId="0" applyNumberFormat="1"/>
    <xf numFmtId="164" fontId="5" fillId="0" borderId="0" xfId="0" applyNumberFormat="1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6" fontId="0" fillId="0" borderId="4" xfId="0" applyNumberFormat="1" applyBorder="1"/>
    <xf numFmtId="166" fontId="5" fillId="0" borderId="4" xfId="0" applyNumberFormat="1" applyFont="1" applyBorder="1"/>
    <xf numFmtId="0" fontId="0" fillId="0" borderId="3" xfId="0" applyBorder="1" applyAlignment="1">
      <alignment wrapText="1"/>
    </xf>
    <xf numFmtId="0" fontId="5" fillId="0" borderId="0" xfId="0" applyFont="1"/>
    <xf numFmtId="0" fontId="0" fillId="0" borderId="0" xfId="0" applyAlignment="1">
      <alignment horizontal="right"/>
    </xf>
    <xf numFmtId="9" fontId="5" fillId="0" borderId="0" xfId="1" applyFont="1"/>
    <xf numFmtId="0" fontId="0" fillId="0" borderId="0" xfId="0" applyBorder="1"/>
    <xf numFmtId="9" fontId="0" fillId="0" borderId="0" xfId="1" applyFont="1" applyBorder="1"/>
    <xf numFmtId="0" fontId="0" fillId="0" borderId="0" xfId="0" applyBorder="1" applyAlignment="1">
      <alignment wrapText="1"/>
    </xf>
    <xf numFmtId="0" fontId="6" fillId="0" borderId="0" xfId="0" applyFont="1"/>
    <xf numFmtId="0" fontId="7" fillId="0" borderId="22" xfId="0" applyFont="1" applyBorder="1" applyAlignment="1">
      <alignment wrapText="1"/>
    </xf>
    <xf numFmtId="0" fontId="8" fillId="0" borderId="23" xfId="2" applyFont="1" applyBorder="1" applyAlignment="1" applyProtection="1">
      <alignment wrapText="1"/>
    </xf>
    <xf numFmtId="0" fontId="7" fillId="0" borderId="23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3" xfId="0" applyFont="1" applyBorder="1"/>
    <xf numFmtId="0" fontId="7" fillId="0" borderId="2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4" xfId="0" applyFont="1" applyBorder="1"/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9" fillId="0" borderId="2" xfId="0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rhome.gov.au/energy/photovoltaic-syste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Normal="100" workbookViewId="0">
      <selection activeCell="J12" sqref="J12"/>
    </sheetView>
  </sheetViews>
  <sheetFormatPr defaultRowHeight="15"/>
  <cols>
    <col min="2" max="2" width="29.5703125" customWidth="1"/>
    <col min="3" max="4" width="8.5703125" customWidth="1"/>
    <col min="5" max="5" width="20.28515625" customWidth="1"/>
    <col min="6" max="6" width="43" customWidth="1"/>
  </cols>
  <sheetData>
    <row r="1" spans="2:6" ht="21.75" thickBot="1">
      <c r="B1" s="17" t="s">
        <v>20</v>
      </c>
      <c r="E1" t="s">
        <v>17</v>
      </c>
      <c r="F1" s="36" t="s">
        <v>23</v>
      </c>
    </row>
    <row r="2" spans="2:6" ht="27" thickTop="1">
      <c r="B2" s="1" t="s">
        <v>33</v>
      </c>
      <c r="C2" s="50">
        <v>5</v>
      </c>
      <c r="D2" s="50">
        <v>5</v>
      </c>
      <c r="E2" s="20" t="s">
        <v>0</v>
      </c>
      <c r="F2" s="37" t="s">
        <v>18</v>
      </c>
    </row>
    <row r="3" spans="2:6" ht="30" customHeight="1">
      <c r="B3" s="29" t="s">
        <v>19</v>
      </c>
      <c r="C3" s="3">
        <v>4.5999999999999996</v>
      </c>
      <c r="D3" s="3">
        <v>4.5999999999999996</v>
      </c>
      <c r="E3" s="21" t="s">
        <v>16</v>
      </c>
      <c r="F3" s="38" t="s">
        <v>14</v>
      </c>
    </row>
    <row r="4" spans="2:6" ht="26.25">
      <c r="B4" s="2" t="s">
        <v>15</v>
      </c>
      <c r="C4" s="16">
        <v>0.8</v>
      </c>
      <c r="D4" s="16">
        <v>0.8</v>
      </c>
      <c r="E4" s="21"/>
      <c r="F4" s="39" t="s">
        <v>34</v>
      </c>
    </row>
    <row r="5" spans="2:6">
      <c r="B5" s="2" t="s">
        <v>2</v>
      </c>
      <c r="C5" s="3">
        <f>C3*C4</f>
        <v>3.6799999999999997</v>
      </c>
      <c r="D5" s="3">
        <f>D3*D4</f>
        <v>3.6799999999999997</v>
      </c>
      <c r="E5" s="21" t="s">
        <v>27</v>
      </c>
      <c r="F5" s="38"/>
    </row>
    <row r="6" spans="2:6" ht="30">
      <c r="B6" s="49" t="s">
        <v>30</v>
      </c>
      <c r="C6" s="3">
        <f>C5*C2</f>
        <v>18.399999999999999</v>
      </c>
      <c r="D6" s="3">
        <f>D5*D2</f>
        <v>18.399999999999999</v>
      </c>
      <c r="E6" s="21"/>
      <c r="F6" s="38"/>
    </row>
    <row r="7" spans="2:6">
      <c r="B7" s="2" t="s">
        <v>3</v>
      </c>
      <c r="C7" s="3">
        <f>C6*365</f>
        <v>6715.9999999999991</v>
      </c>
      <c r="D7" s="3">
        <f>D6*365</f>
        <v>6715.9999999999991</v>
      </c>
      <c r="E7" s="21" t="s">
        <v>1</v>
      </c>
      <c r="F7" s="39" t="s">
        <v>31</v>
      </c>
    </row>
    <row r="8" spans="2:6">
      <c r="B8" s="2"/>
      <c r="C8" s="3"/>
      <c r="D8" s="3"/>
      <c r="E8" s="21"/>
      <c r="F8" s="39"/>
    </row>
    <row r="9" spans="2:6" ht="30">
      <c r="B9" s="48" t="s">
        <v>21</v>
      </c>
      <c r="C9" s="47">
        <v>0.1</v>
      </c>
      <c r="D9" s="47">
        <v>0.2</v>
      </c>
      <c r="E9" s="21"/>
      <c r="F9" s="39" t="s">
        <v>18</v>
      </c>
    </row>
    <row r="10" spans="2:6">
      <c r="B10" s="2"/>
      <c r="C10" s="3"/>
      <c r="D10" s="3"/>
      <c r="E10" s="21"/>
      <c r="F10" s="39"/>
    </row>
    <row r="11" spans="2:6">
      <c r="B11" s="29" t="s">
        <v>28</v>
      </c>
      <c r="C11" s="3">
        <v>22</v>
      </c>
      <c r="D11" s="3">
        <v>22</v>
      </c>
      <c r="E11" s="21" t="s">
        <v>4</v>
      </c>
      <c r="F11" s="39" t="s">
        <v>29</v>
      </c>
    </row>
    <row r="12" spans="2:6" ht="30">
      <c r="B12" s="29" t="s">
        <v>25</v>
      </c>
      <c r="C12" s="3">
        <v>6.2</v>
      </c>
      <c r="D12" s="3">
        <v>6.2</v>
      </c>
      <c r="E12" s="21" t="s">
        <v>4</v>
      </c>
      <c r="F12" s="41" t="s">
        <v>24</v>
      </c>
    </row>
    <row r="13" spans="2:6" ht="15.75" thickBot="1">
      <c r="B13" s="6"/>
      <c r="C13" s="7"/>
      <c r="D13" s="7"/>
      <c r="E13" s="22"/>
      <c r="F13" s="40"/>
    </row>
    <row r="14" spans="2:6">
      <c r="B14" s="12" t="s">
        <v>5</v>
      </c>
      <c r="C14" s="13"/>
      <c r="D14" s="13"/>
      <c r="E14" s="23"/>
      <c r="F14" s="42"/>
    </row>
    <row r="15" spans="2:6">
      <c r="B15" s="2" t="s">
        <v>6</v>
      </c>
      <c r="C15" s="27">
        <f>C7*C9*C11/100</f>
        <v>147.75199999999998</v>
      </c>
      <c r="D15" s="27">
        <f>D7*D9*D11/100</f>
        <v>295.50399999999996</v>
      </c>
      <c r="E15" s="21" t="s">
        <v>13</v>
      </c>
      <c r="F15" s="43" t="s">
        <v>22</v>
      </c>
    </row>
    <row r="16" spans="2:6">
      <c r="B16" s="2" t="s">
        <v>7</v>
      </c>
      <c r="C16" s="27">
        <f>C7*(1-C9)*C12/100</f>
        <v>374.75279999999998</v>
      </c>
      <c r="D16" s="27">
        <f>D7*(1-D9)*D12/100</f>
        <v>333.11359999999991</v>
      </c>
      <c r="E16" s="21" t="s">
        <v>13</v>
      </c>
      <c r="F16" s="39"/>
    </row>
    <row r="17" spans="2:6">
      <c r="B17" s="2" t="s">
        <v>8</v>
      </c>
      <c r="C17" s="28">
        <f>C15+C16</f>
        <v>522.50479999999993</v>
      </c>
      <c r="D17" s="28">
        <f>D15+D16</f>
        <v>628.61759999999981</v>
      </c>
      <c r="E17" s="21" t="s">
        <v>13</v>
      </c>
      <c r="F17" s="39"/>
    </row>
    <row r="18" spans="2:6" ht="15.75" thickBot="1">
      <c r="B18" s="14"/>
      <c r="C18" s="15"/>
      <c r="D18" s="15"/>
      <c r="E18" s="24"/>
      <c r="F18" s="44"/>
    </row>
    <row r="19" spans="2:6">
      <c r="B19" s="10" t="s">
        <v>9</v>
      </c>
      <c r="C19" s="11"/>
      <c r="D19" s="11"/>
      <c r="E19" s="25"/>
      <c r="F19" s="41"/>
    </row>
    <row r="20" spans="2:6" ht="51.75">
      <c r="B20" s="2" t="s">
        <v>9</v>
      </c>
      <c r="C20" s="4">
        <v>4190</v>
      </c>
      <c r="D20" s="4">
        <v>4190</v>
      </c>
      <c r="E20" s="21"/>
      <c r="F20" s="39" t="s">
        <v>32</v>
      </c>
    </row>
    <row r="21" spans="2:6">
      <c r="B21" s="2"/>
      <c r="C21" s="4"/>
      <c r="D21" s="4"/>
      <c r="E21" s="21"/>
      <c r="F21" s="39"/>
    </row>
    <row r="22" spans="2:6">
      <c r="B22" s="6" t="s">
        <v>11</v>
      </c>
      <c r="C22" s="8">
        <f>C20/C17</f>
        <v>8.0190650880145036</v>
      </c>
      <c r="D22" s="8">
        <f>D20/D17</f>
        <v>6.665419485550518</v>
      </c>
      <c r="E22" s="22" t="s">
        <v>10</v>
      </c>
      <c r="F22" s="39"/>
    </row>
    <row r="23" spans="2:6" ht="15.75" thickBot="1">
      <c r="B23" s="5" t="s">
        <v>12</v>
      </c>
      <c r="C23" s="9">
        <f>C17/C20</f>
        <v>0.12470281622911693</v>
      </c>
      <c r="D23" s="9">
        <f>D17/D20</f>
        <v>0.1500280668257756</v>
      </c>
      <c r="E23" s="26"/>
      <c r="F23" s="45" t="s">
        <v>26</v>
      </c>
    </row>
    <row r="24" spans="2:6" ht="15.75" thickTop="1">
      <c r="B24" s="33"/>
      <c r="C24" s="34"/>
      <c r="D24" s="34"/>
      <c r="E24" s="33"/>
      <c r="F24" s="46"/>
    </row>
    <row r="25" spans="2:6">
      <c r="B25" s="33"/>
      <c r="C25" s="34"/>
      <c r="D25" s="34"/>
      <c r="E25" s="33"/>
      <c r="F25" s="35"/>
    </row>
    <row r="26" spans="2:6">
      <c r="B26" s="30"/>
    </row>
    <row r="27" spans="2:6">
      <c r="B27" s="19"/>
      <c r="C27" s="18"/>
      <c r="D27" s="18"/>
      <c r="E27" s="32"/>
    </row>
    <row r="28" spans="2:6">
      <c r="B28" s="18"/>
      <c r="C28" s="18"/>
      <c r="D28" s="18"/>
      <c r="E28" s="31"/>
    </row>
    <row r="29" spans="2:6">
      <c r="B29" s="18"/>
      <c r="C29" s="18"/>
      <c r="D29" s="18"/>
    </row>
    <row r="30" spans="2:6">
      <c r="B30" s="18"/>
      <c r="C30" s="18"/>
      <c r="D30" s="18"/>
    </row>
    <row r="31" spans="2:6">
      <c r="B31" s="18"/>
      <c r="C31" s="18"/>
      <c r="D31" s="18"/>
    </row>
  </sheetData>
  <hyperlinks>
    <hyperlink ref="F3" r:id="rId1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2020-02-23T09:56:31Z</dcterms:created>
  <dcterms:modified xsi:type="dcterms:W3CDTF">2021-10-13T04:17:25Z</dcterms:modified>
</cp:coreProperties>
</file>