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0" i="1"/>
  <c r="D29"/>
  <c r="D30" s="1"/>
  <c r="C29"/>
  <c r="C30" s="1"/>
  <c r="B7"/>
  <c r="B8" s="1"/>
  <c r="B10" s="1"/>
  <c r="B12" s="1"/>
  <c r="D11"/>
  <c r="C11"/>
  <c r="D9"/>
  <c r="C9"/>
  <c r="D5"/>
  <c r="D7" s="1"/>
  <c r="D8" s="1"/>
  <c r="D10" s="1"/>
  <c r="D12" s="1"/>
  <c r="C5"/>
  <c r="C7" s="1"/>
  <c r="C8" s="1"/>
  <c r="C10" s="1"/>
  <c r="C12" s="1"/>
  <c r="D14" s="1"/>
  <c r="D17" l="1"/>
  <c r="D15"/>
  <c r="D16"/>
  <c r="D19"/>
  <c r="C14"/>
  <c r="D21" l="1"/>
  <c r="D22"/>
  <c r="D20"/>
  <c r="C16"/>
  <c r="C17"/>
  <c r="C15"/>
</calcChain>
</file>

<file path=xl/sharedStrings.xml><?xml version="1.0" encoding="utf-8"?>
<sst xmlns="http://schemas.openxmlformats.org/spreadsheetml/2006/main" count="29" uniqueCount="26">
  <si>
    <t>Annual Energy Use (MJ)</t>
  </si>
  <si>
    <t>Annual Energy Use (kWh)</t>
  </si>
  <si>
    <t>Energy Cost Per Kwh ($)</t>
  </si>
  <si>
    <t>House Area (Sqm)</t>
  </si>
  <si>
    <t>City</t>
  </si>
  <si>
    <t>Melbourne - Climate Zone 21</t>
  </si>
  <si>
    <t>Annual Cost Saving increase one band</t>
  </si>
  <si>
    <t>Annual Enegy Cost ($)</t>
  </si>
  <si>
    <t>1 kWh equals 3.6 MJ</t>
  </si>
  <si>
    <t>Coefficient of Performance</t>
  </si>
  <si>
    <t>For Air Heating and Cooling Only</t>
  </si>
  <si>
    <t>Annual Cost Saving Increase two bands</t>
  </si>
  <si>
    <t>x 30 (3.3% Rate of Return)</t>
  </si>
  <si>
    <t>House Value</t>
  </si>
  <si>
    <t>* https://www.nathers.gov.au/sites/default/files/2019-10/NatHERS%20Star%20bands.pdf</t>
  </si>
  <si>
    <t>From Starbands Chart*</t>
  </si>
  <si>
    <t>Band*</t>
  </si>
  <si>
    <t>x 10 (10% Rate of Return)</t>
  </si>
  <si>
    <t>x 20 (5% Rate of Return)</t>
  </si>
  <si>
    <t>Reverse Cycle Air Conditioner COP**</t>
  </si>
  <si>
    <t>*** https://discover.agl.com.au/your-home/increase-property-value-with-energy-rating/</t>
  </si>
  <si>
    <t>Possible*** Percentage Value Increase</t>
  </si>
  <si>
    <t>Annual kWh used to heat &amp; cool**</t>
  </si>
  <si>
    <t>MJ/sqm/year</t>
  </si>
  <si>
    <t>** This table assumes auxilliary heating and cooling is done with modern split reverse cycle air conditioner(s)</t>
  </si>
  <si>
    <t>Cheaper electricity is available from some retailers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</si>
</sst>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0" fillId="0" borderId="5" xfId="0" applyBorder="1"/>
    <xf numFmtId="164" fontId="0" fillId="0" borderId="6" xfId="1" applyFon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4" xfId="0" applyBorder="1"/>
    <xf numFmtId="164" fontId="0" fillId="0" borderId="5" xfId="1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9" fontId="0" fillId="0" borderId="0" xfId="2" applyFont="1"/>
    <xf numFmtId="9" fontId="0" fillId="0" borderId="5" xfId="2" applyFont="1" applyBorder="1"/>
    <xf numFmtId="9" fontId="0" fillId="0" borderId="1" xfId="2" applyFont="1" applyBorder="1"/>
    <xf numFmtId="9" fontId="0" fillId="0" borderId="6" xfId="2" applyFont="1" applyBorder="1"/>
    <xf numFmtId="164" fontId="0" fillId="0" borderId="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0" fillId="0" borderId="2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0" xfId="0" applyBorder="1"/>
    <xf numFmtId="164" fontId="0" fillId="0" borderId="0" xfId="0" applyNumberFormat="1" applyBorder="1"/>
    <xf numFmtId="0" fontId="0" fillId="0" borderId="21" xfId="0" applyBorder="1"/>
    <xf numFmtId="164" fontId="0" fillId="0" borderId="21" xfId="0" applyNumberFormat="1" applyBorder="1"/>
    <xf numFmtId="0" fontId="0" fillId="0" borderId="22" xfId="0" applyBorder="1"/>
    <xf numFmtId="164" fontId="0" fillId="0" borderId="22" xfId="0" applyNumberFormat="1" applyBorder="1"/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0" fillId="0" borderId="0" xfId="0" applyFill="1" applyBorder="1"/>
    <xf numFmtId="0" fontId="3" fillId="0" borderId="16" xfId="0" applyFont="1" applyBorder="1"/>
    <xf numFmtId="0" fontId="0" fillId="0" borderId="0" xfId="0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4" zoomScaleNormal="100" workbookViewId="0">
      <selection activeCell="C14" sqref="C14"/>
    </sheetView>
  </sheetViews>
  <sheetFormatPr defaultRowHeight="15"/>
  <cols>
    <col min="1" max="1" width="34.85546875" customWidth="1"/>
    <col min="2" max="3" width="13.7109375" customWidth="1"/>
    <col min="4" max="4" width="13.5703125" customWidth="1"/>
    <col min="5" max="5" width="30.85546875" customWidth="1"/>
  </cols>
  <sheetData>
    <row r="1" spans="1:9">
      <c r="A1" s="13"/>
      <c r="B1" s="47"/>
      <c r="C1" s="48" t="s">
        <v>16</v>
      </c>
      <c r="D1" s="49"/>
    </row>
    <row r="2" spans="1:9" ht="15.75" thickBot="1">
      <c r="A2" s="14"/>
      <c r="B2" s="19">
        <v>6</v>
      </c>
      <c r="C2" s="20">
        <v>7</v>
      </c>
      <c r="D2" s="21">
        <v>8</v>
      </c>
    </row>
    <row r="3" spans="1:9">
      <c r="A3" s="15" t="s">
        <v>4</v>
      </c>
      <c r="B3" s="10" t="s">
        <v>5</v>
      </c>
      <c r="C3" s="11"/>
      <c r="D3" s="12"/>
    </row>
    <row r="4" spans="1:9">
      <c r="A4" s="16" t="s">
        <v>23</v>
      </c>
      <c r="B4" s="22">
        <v>114</v>
      </c>
      <c r="C4" s="23">
        <v>83</v>
      </c>
      <c r="D4" s="24">
        <v>54</v>
      </c>
      <c r="E4" t="s">
        <v>15</v>
      </c>
    </row>
    <row r="5" spans="1:9">
      <c r="A5" s="16" t="s">
        <v>3</v>
      </c>
      <c r="B5" s="22">
        <v>200</v>
      </c>
      <c r="C5" s="23">
        <f>B5</f>
        <v>200</v>
      </c>
      <c r="D5" s="24">
        <f>B5</f>
        <v>200</v>
      </c>
    </row>
    <row r="6" spans="1:9">
      <c r="A6" s="16"/>
      <c r="B6" s="22"/>
      <c r="C6" s="23"/>
      <c r="D6" s="24"/>
    </row>
    <row r="7" spans="1:9">
      <c r="A7" s="16" t="s">
        <v>0</v>
      </c>
      <c r="B7" s="22">
        <f>B4*B5</f>
        <v>22800</v>
      </c>
      <c r="C7" s="23">
        <f t="shared" ref="C7:D7" si="0">C4*C5</f>
        <v>16600</v>
      </c>
      <c r="D7" s="24">
        <f t="shared" si="0"/>
        <v>10800</v>
      </c>
      <c r="E7" t="s">
        <v>10</v>
      </c>
    </row>
    <row r="8" spans="1:9">
      <c r="A8" s="16" t="s">
        <v>1</v>
      </c>
      <c r="B8" s="25">
        <f>B7/3.6</f>
        <v>6333.333333333333</v>
      </c>
      <c r="C8" s="26">
        <f t="shared" ref="C8:D8" si="1">C7/3.6</f>
        <v>4611.1111111111113</v>
      </c>
      <c r="D8" s="27">
        <f t="shared" si="1"/>
        <v>3000</v>
      </c>
      <c r="E8" t="s">
        <v>8</v>
      </c>
    </row>
    <row r="9" spans="1:9">
      <c r="A9" s="16" t="s">
        <v>19</v>
      </c>
      <c r="B9" s="22">
        <v>4</v>
      </c>
      <c r="C9" s="23">
        <f>B9</f>
        <v>4</v>
      </c>
      <c r="D9" s="24">
        <f>B9</f>
        <v>4</v>
      </c>
      <c r="E9" t="s">
        <v>9</v>
      </c>
    </row>
    <row r="10" spans="1:9">
      <c r="A10" s="16" t="s">
        <v>22</v>
      </c>
      <c r="B10" s="25">
        <f>B8/B9</f>
        <v>1583.3333333333333</v>
      </c>
      <c r="C10" s="26">
        <f t="shared" ref="C10:D10" si="2">C8/C9</f>
        <v>1152.7777777777778</v>
      </c>
      <c r="D10" s="27">
        <f t="shared" si="2"/>
        <v>750</v>
      </c>
    </row>
    <row r="11" spans="1:9" ht="30">
      <c r="A11" s="16" t="s">
        <v>2</v>
      </c>
      <c r="B11" s="18">
        <v>0.22</v>
      </c>
      <c r="C11" s="2">
        <f>B11</f>
        <v>0.22</v>
      </c>
      <c r="D11" s="5">
        <f>B11</f>
        <v>0.22</v>
      </c>
      <c r="E11" s="52" t="s">
        <v>25</v>
      </c>
    </row>
    <row r="12" spans="1:9">
      <c r="A12" s="16" t="s">
        <v>7</v>
      </c>
      <c r="B12" s="18">
        <f>B10*B11</f>
        <v>348.33333333333331</v>
      </c>
      <c r="C12" s="2">
        <f t="shared" ref="C12:D12" si="3">C10*C11</f>
        <v>253.61111111111111</v>
      </c>
      <c r="D12" s="5">
        <f t="shared" si="3"/>
        <v>165</v>
      </c>
      <c r="I12" s="28"/>
    </row>
    <row r="13" spans="1:9">
      <c r="A13" s="16"/>
      <c r="B13" s="18"/>
      <c r="C13" s="2"/>
      <c r="D13" s="5"/>
      <c r="I13" s="28"/>
    </row>
    <row r="14" spans="1:9">
      <c r="A14" s="16" t="s">
        <v>6</v>
      </c>
      <c r="B14" s="4"/>
      <c r="C14" s="3">
        <f>B12-C12</f>
        <v>94.7222222222222</v>
      </c>
      <c r="D14" s="6">
        <f>C12-D12</f>
        <v>88.611111111111114</v>
      </c>
    </row>
    <row r="15" spans="1:9">
      <c r="A15" s="16" t="s">
        <v>17</v>
      </c>
      <c r="B15" s="4"/>
      <c r="C15" s="3">
        <f>C14*10</f>
        <v>947.22222222222194</v>
      </c>
      <c r="D15" s="6">
        <f>D14*10</f>
        <v>886.11111111111109</v>
      </c>
    </row>
    <row r="16" spans="1:9">
      <c r="A16" s="16" t="s">
        <v>18</v>
      </c>
      <c r="B16" s="4"/>
      <c r="C16" s="3">
        <f>C14*20</f>
        <v>1894.4444444444439</v>
      </c>
      <c r="D16" s="6">
        <f>D14*20</f>
        <v>1772.2222222222222</v>
      </c>
    </row>
    <row r="17" spans="1:4">
      <c r="A17" s="16" t="s">
        <v>12</v>
      </c>
      <c r="B17" s="4"/>
      <c r="C17" s="3">
        <f>C14*30</f>
        <v>2841.6666666666661</v>
      </c>
      <c r="D17" s="6">
        <f>D14*30</f>
        <v>2658.3333333333335</v>
      </c>
    </row>
    <row r="18" spans="1:4">
      <c r="A18" s="16"/>
      <c r="B18" s="4"/>
      <c r="C18" s="3"/>
      <c r="D18" s="6"/>
    </row>
    <row r="19" spans="1:4">
      <c r="A19" s="16" t="s">
        <v>11</v>
      </c>
      <c r="B19" s="4"/>
      <c r="C19" s="1"/>
      <c r="D19" s="6">
        <f>B12-D12</f>
        <v>183.33333333333331</v>
      </c>
    </row>
    <row r="20" spans="1:4">
      <c r="A20" s="51" t="s">
        <v>17</v>
      </c>
      <c r="B20" s="4"/>
      <c r="C20" s="1"/>
      <c r="D20" s="6">
        <f>D19*10</f>
        <v>1833.333333333333</v>
      </c>
    </row>
    <row r="21" spans="1:4">
      <c r="A21" s="16" t="s">
        <v>18</v>
      </c>
      <c r="B21" s="4"/>
      <c r="C21" s="1"/>
      <c r="D21" s="6">
        <f>D19*20</f>
        <v>3666.6666666666661</v>
      </c>
    </row>
    <row r="22" spans="1:4">
      <c r="A22" s="16" t="s">
        <v>12</v>
      </c>
      <c r="B22" s="4"/>
      <c r="C22" s="1"/>
      <c r="D22" s="6">
        <f>D19*30</f>
        <v>5499.9999999999991</v>
      </c>
    </row>
    <row r="23" spans="1:4" ht="15.75" thickBot="1">
      <c r="A23" s="33"/>
      <c r="B23" s="34"/>
      <c r="C23" s="35"/>
      <c r="D23" s="36"/>
    </row>
    <row r="24" spans="1:4">
      <c r="A24" s="43" t="s">
        <v>14</v>
      </c>
      <c r="B24" s="43"/>
      <c r="C24" s="43"/>
      <c r="D24" s="44"/>
    </row>
    <row r="25" spans="1:4">
      <c r="A25" s="50" t="s">
        <v>24</v>
      </c>
      <c r="B25" s="41"/>
      <c r="C25" s="41"/>
      <c r="D25" s="42"/>
    </row>
    <row r="26" spans="1:4" ht="15.75" thickBot="1">
      <c r="A26" s="45"/>
      <c r="B26" s="45"/>
      <c r="C26" s="45"/>
      <c r="D26" s="46"/>
    </row>
    <row r="27" spans="1:4">
      <c r="A27" s="40"/>
      <c r="B27" s="37"/>
      <c r="C27" s="38"/>
      <c r="D27" s="39"/>
    </row>
    <row r="28" spans="1:4">
      <c r="A28" s="16" t="s">
        <v>21</v>
      </c>
      <c r="B28" s="29">
        <v>0.02</v>
      </c>
      <c r="C28" s="30">
        <v>0.03</v>
      </c>
      <c r="D28" s="31">
        <v>0.04</v>
      </c>
    </row>
    <row r="29" spans="1:4">
      <c r="A29" s="16" t="s">
        <v>13</v>
      </c>
      <c r="B29" s="18">
        <v>500000</v>
      </c>
      <c r="C29" s="3">
        <f>B29</f>
        <v>500000</v>
      </c>
      <c r="D29" s="6">
        <f>C29</f>
        <v>500000</v>
      </c>
    </row>
    <row r="30" spans="1:4">
      <c r="A30" s="16"/>
      <c r="B30" s="32">
        <f>B28*B29</f>
        <v>10000</v>
      </c>
      <c r="C30" s="3">
        <f t="shared" ref="C30:D30" si="4">C28*C29</f>
        <v>15000</v>
      </c>
      <c r="D30" s="6">
        <f t="shared" si="4"/>
        <v>20000</v>
      </c>
    </row>
    <row r="31" spans="1:4" ht="15.75" thickBot="1">
      <c r="A31" s="17"/>
      <c r="B31" s="7"/>
      <c r="C31" s="8"/>
      <c r="D31" s="9"/>
    </row>
    <row r="32" spans="1:4">
      <c r="A32" t="s">
        <v>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2021-05-28T03:27:10Z</dcterms:created>
  <dcterms:modified xsi:type="dcterms:W3CDTF">2021-09-08T13:15:12Z</dcterms:modified>
</cp:coreProperties>
</file>